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4" i="1" l="1"/>
  <c r="M4" i="1"/>
  <c r="M5" i="1" s="1"/>
  <c r="O5" i="1"/>
  <c r="AE5" i="1"/>
  <c r="AD5" i="1"/>
  <c r="AC5" i="1"/>
  <c r="AB5" i="1"/>
  <c r="AA5" i="1"/>
  <c r="Z5" i="1"/>
  <c r="Y5" i="1"/>
  <c r="X5" i="1"/>
  <c r="W5" i="1"/>
  <c r="V5" i="1"/>
  <c r="U5" i="1"/>
  <c r="T5" i="1"/>
  <c r="S5" i="1"/>
  <c r="R5" i="1"/>
  <c r="Q5" i="1"/>
  <c r="P5" i="1"/>
  <c r="L5" i="1"/>
  <c r="K5" i="1"/>
  <c r="J5" i="1"/>
  <c r="I5" i="1"/>
  <c r="I9" i="1" s="1"/>
  <c r="H5" i="1"/>
  <c r="H9" i="1" s="1"/>
  <c r="G5" i="1"/>
  <c r="G9" i="1" s="1"/>
  <c r="G12" i="1" s="1"/>
  <c r="F5" i="1"/>
  <c r="F9" i="1" s="1"/>
  <c r="E5" i="1"/>
  <c r="E9" i="1" s="1"/>
  <c r="E12" i="1" s="1"/>
  <c r="D6" i="1"/>
  <c r="O9" i="1"/>
  <c r="O12" i="1" s="1"/>
  <c r="N5" i="1"/>
  <c r="N9" i="1" s="1"/>
  <c r="K9" i="1" l="1"/>
  <c r="F12" i="1"/>
  <c r="K12" i="1" s="1"/>
  <c r="L9" i="1"/>
  <c r="H12" i="1"/>
  <c r="L12" i="1" s="1"/>
  <c r="M9" i="1"/>
  <c r="I12" i="1"/>
  <c r="M12" i="1" l="1"/>
  <c r="N12" i="1"/>
</calcChain>
</file>

<file path=xl/sharedStrings.xml><?xml version="1.0" encoding="utf-8"?>
<sst xmlns="http://schemas.openxmlformats.org/spreadsheetml/2006/main" count="76" uniqueCount="58">
  <si>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</si>
  <si>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</si>
  <si>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</si>
  <si>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</si>
  <si>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</si>
  <si>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</si>
  <si>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</si>
  <si>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</si>
  <si>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</si>
  <si>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</si>
  <si>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</si>
  <si>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</si>
  <si>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</si>
  <si>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</si>
  <si>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</si>
  <si>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</si>
  <si>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</si>
  <si>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</si>
  <si>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</si>
  <si>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</si>
  <si>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</si>
  <si>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</si>
  <si>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</si>
  <si>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</si>
  <si>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</si>
  <si>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</si>
  <si>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</si>
  <si>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</si>
  <si>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</si>
  <si>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</si>
  <si>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</si>
  <si>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</si>
  <si>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</si>
  <si>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</si>
  <si>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</si>
  <si>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Turku-Pesis = Turku-Pesis (ent. Lännen Pallo)  (1949)</t>
  </si>
  <si>
    <t>5.3.1972</t>
  </si>
  <si>
    <t>Merja Virtanen</t>
  </si>
  <si>
    <t>11.</t>
  </si>
  <si>
    <t>Turku-Pesis</t>
  </si>
  <si>
    <t>superpesiskarsinta</t>
  </si>
  <si>
    <t>ENSIMMÄISET</t>
  </si>
  <si>
    <t>Ottelu</t>
  </si>
  <si>
    <t>1.  ottelu</t>
  </si>
  <si>
    <t>Lyöty juoksu</t>
  </si>
  <si>
    <t>Tuotu juoksu</t>
  </si>
  <si>
    <t>Kunnari</t>
  </si>
  <si>
    <t>02.05. 1993  Tahko - Turku-Pesis  29-6</t>
  </si>
  <si>
    <t>06.06. 1993  ViU - Turku-Pesis  20-5</t>
  </si>
  <si>
    <t>5.  ottelu</t>
  </si>
  <si>
    <t>7.  ottelu</t>
  </si>
  <si>
    <t>13.07. 1993  Turku-Pesis - SiiPe  6-7</t>
  </si>
  <si>
    <t>18.07. 1993  Turku-Pesis - ViU  9-24</t>
  </si>
  <si>
    <t>14.  ottelu</t>
  </si>
  <si>
    <t xml:space="preserve">  21 v   1 kk 27 pv</t>
  </si>
  <si>
    <t xml:space="preserve">  21 v   3 kk   1 pv</t>
  </si>
  <si>
    <t xml:space="preserve">  21 v   4 kk   8 pv</t>
  </si>
  <si>
    <t xml:space="preserve">  21 v   4 kk 13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</si>
</sst>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2">
    <xf numFmtId="0" fontId="0" fillId="0" borderId="0" xfId="0"/>
    <xf numFmtId="0" fontId="2" fillId="2" borderId="0" xfId="0" applyFont="1" applyFill="1"/>
    <xf numFmtId="0" fontId="2" fillId="3" borderId="0" xfId="0" applyFont="1" applyFill="1"/>
    <xf numFmtId="0" fontId="2" fillId="3" borderId="0" xfId="0" applyFont="1" applyFill="1" applyAlignment="1">
      <alignment horizontal="center"/>
    </xf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4" fillId="2" borderId="0" xfId="0" applyFont="1" applyFill="1"/>
    <xf numFmtId="0" fontId="5" fillId="0" borderId="0" xfId="0" applyFont="1"/>
    <xf numFmtId="0" fontId="2" fillId="3" borderId="1" xfId="0" applyFont="1" applyFill="1" applyBorder="1" applyAlignment="1">
      <alignment horizontal="left"/>
    </xf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0" fontId="2" fillId="4" borderId="3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left"/>
    </xf>
    <xf numFmtId="0" fontId="5" fillId="2" borderId="0" xfId="0" applyFont="1" applyFill="1"/>
    <xf numFmtId="0" fontId="2" fillId="2" borderId="0" xfId="0" applyFont="1" applyFill="1" applyAlignment="1">
      <alignment horizontal="center"/>
    </xf>
    <xf numFmtId="0" fontId="4" fillId="0" borderId="0" xfId="0" applyFont="1"/>
    <xf numFmtId="0" fontId="2" fillId="3" borderId="3" xfId="0" applyFont="1" applyFill="1" applyBorder="1" applyAlignment="1">
      <alignment horizontal="center"/>
    </xf>
    <xf numFmtId="0" fontId="2" fillId="5" borderId="3" xfId="0" applyFont="1" applyFill="1" applyBorder="1" applyAlignment="1">
      <alignment horizontal="center"/>
    </xf>
    <xf numFmtId="0" fontId="2" fillId="3" borderId="3" xfId="0" applyFont="1" applyFill="1" applyBorder="1"/>
    <xf numFmtId="165" fontId="2" fillId="3" borderId="3" xfId="0" applyNumberFormat="1" applyFont="1" applyFill="1" applyBorder="1" applyAlignment="1">
      <alignment horizontal="center"/>
    </xf>
    <xf numFmtId="165" fontId="2" fillId="4" borderId="3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165" fontId="2" fillId="2" borderId="0" xfId="0" applyNumberFormat="1" applyFont="1" applyFill="1"/>
    <xf numFmtId="0" fontId="2" fillId="2" borderId="7" xfId="0" applyFont="1" applyFill="1" applyBorder="1"/>
    <xf numFmtId="0" fontId="3" fillId="2" borderId="0" xfId="0" applyFont="1" applyFill="1" applyAlignment="1">
      <alignment horizontal="center"/>
    </xf>
    <xf numFmtId="0" fontId="2" fillId="2" borderId="0" xfId="0" applyFont="1" applyFill="1" applyBorder="1"/>
    <xf numFmtId="0" fontId="3" fillId="2" borderId="0" xfId="0" applyFont="1" applyFill="1"/>
    <xf numFmtId="0" fontId="3" fillId="4" borderId="2" xfId="0" applyFont="1" applyFill="1" applyBorder="1"/>
    <xf numFmtId="0" fontId="2" fillId="3" borderId="1" xfId="0" applyFont="1" applyFill="1" applyBorder="1"/>
    <xf numFmtId="0" fontId="2" fillId="3" borderId="4" xfId="0" applyFont="1" applyFill="1" applyBorder="1"/>
    <xf numFmtId="2" fontId="2" fillId="3" borderId="3" xfId="0" applyNumberFormat="1" applyFont="1" applyFill="1" applyBorder="1" applyAlignment="1">
      <alignment horizontal="center"/>
    </xf>
    <xf numFmtId="0" fontId="2" fillId="3" borderId="8" xfId="0" applyFont="1" applyFill="1" applyBorder="1"/>
    <xf numFmtId="0" fontId="2" fillId="3" borderId="9" xfId="0" applyFont="1" applyFill="1" applyBorder="1"/>
    <xf numFmtId="0" fontId="2" fillId="3" borderId="10" xfId="0" applyFont="1" applyFill="1" applyBorder="1"/>
    <xf numFmtId="0" fontId="2" fillId="5" borderId="1" xfId="0" applyFont="1" applyFill="1" applyBorder="1"/>
    <xf numFmtId="0" fontId="2" fillId="5" borderId="2" xfId="0" applyFont="1" applyFill="1" applyBorder="1"/>
    <xf numFmtId="0" fontId="2" fillId="5" borderId="4" xfId="0" applyFont="1" applyFill="1" applyBorder="1"/>
    <xf numFmtId="2" fontId="2" fillId="5" borderId="3" xfId="0" applyNumberFormat="1" applyFont="1" applyFill="1" applyBorder="1" applyAlignment="1">
      <alignment horizontal="center"/>
    </xf>
    <xf numFmtId="165" fontId="2" fillId="5" borderId="3" xfId="0" applyNumberFormat="1" applyFont="1" applyFill="1" applyBorder="1" applyAlignment="1">
      <alignment horizontal="center"/>
    </xf>
    <xf numFmtId="0" fontId="2" fillId="4" borderId="1" xfId="0" applyFont="1" applyFill="1" applyBorder="1"/>
    <xf numFmtId="0" fontId="2" fillId="4" borderId="2" xfId="0" applyFont="1" applyFill="1" applyBorder="1"/>
    <xf numFmtId="0" fontId="2" fillId="4" borderId="4" xfId="0" applyFont="1" applyFill="1" applyBorder="1"/>
    <xf numFmtId="2" fontId="2" fillId="4" borderId="3" xfId="0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Border="1" applyAlignment="1">
      <alignment horizontal="left"/>
    </xf>
    <xf numFmtId="1" fontId="2" fillId="3" borderId="3" xfId="0" applyNumberFormat="1" applyFont="1" applyFill="1" applyBorder="1" applyAlignment="1">
      <alignment horizontal="center"/>
    </xf>
    <xf numFmtId="165" fontId="2" fillId="3" borderId="3" xfId="1" quotePrefix="1" applyNumberFormat="1" applyFont="1" applyFill="1" applyBorder="1" applyAlignment="1">
      <alignment horizontal="center"/>
    </xf>
    <xf numFmtId="0" fontId="2" fillId="5" borderId="3" xfId="0" applyFont="1" applyFill="1" applyBorder="1"/>
    <xf numFmtId="0" fontId="4" fillId="3" borderId="2" xfId="0" applyFont="1" applyFill="1" applyBorder="1"/>
    <xf numFmtId="0" fontId="2" fillId="3" borderId="4" xfId="0" applyFont="1" applyFill="1" applyBorder="1" applyAlignment="1">
      <alignment horizontal="center"/>
    </xf>
    <xf numFmtId="0" fontId="2" fillId="6" borderId="11" xfId="0" applyFont="1" applyFill="1" applyBorder="1"/>
    <xf numFmtId="0" fontId="4" fillId="6" borderId="7" xfId="0" applyFont="1" applyFill="1" applyBorder="1"/>
    <xf numFmtId="0" fontId="2" fillId="6" borderId="7" xfId="0" applyFont="1" applyFill="1" applyBorder="1"/>
    <xf numFmtId="0" fontId="2" fillId="6" borderId="7" xfId="0" applyFont="1" applyFill="1" applyBorder="1" applyAlignment="1">
      <alignment horizontal="center"/>
    </xf>
    <xf numFmtId="0" fontId="2" fillId="6" borderId="7" xfId="0" applyFont="1" applyFill="1" applyBorder="1" applyAlignment="1">
      <alignment horizontal="right"/>
    </xf>
    <xf numFmtId="0" fontId="2" fillId="6" borderId="12" xfId="0" applyFont="1" applyFill="1" applyBorder="1" applyAlignment="1">
      <alignment horizontal="center"/>
    </xf>
    <xf numFmtId="0" fontId="2" fillId="6" borderId="13" xfId="0" applyFont="1" applyFill="1" applyBorder="1"/>
    <xf numFmtId="0" fontId="4" fillId="6" borderId="0" xfId="0" applyFont="1" applyFill="1" applyBorder="1"/>
    <xf numFmtId="0" fontId="2" fillId="6" borderId="0" xfId="0" applyFont="1" applyFill="1" applyBorder="1"/>
    <xf numFmtId="0" fontId="2" fillId="6" borderId="0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right"/>
    </xf>
    <xf numFmtId="0" fontId="2" fillId="6" borderId="5" xfId="0" applyFont="1" applyFill="1" applyBorder="1" applyAlignment="1">
      <alignment horizontal="center"/>
    </xf>
    <xf numFmtId="0" fontId="2" fillId="6" borderId="8" xfId="0" applyFont="1" applyFill="1" applyBorder="1"/>
    <xf numFmtId="0" fontId="4" fillId="6" borderId="9" xfId="0" applyFont="1" applyFill="1" applyBorder="1"/>
    <xf numFmtId="0" fontId="2" fillId="6" borderId="9" xfId="0" applyFont="1" applyFill="1" applyBorder="1"/>
    <xf numFmtId="0" fontId="2" fillId="6" borderId="9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right"/>
    </xf>
    <xf numFmtId="0" fontId="2" fillId="6" borderId="1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199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2.5703125" style="57" bestFit="1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37</v>
      </c>
      <c r="C1" s="2"/>
      <c r="D1" s="3"/>
      <c r="E1" s="4" t="s">
        <v>36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27">
        <v>1993</v>
      </c>
      <c r="C4" s="27" t="s">
        <v>38</v>
      </c>
      <c r="D4" s="29" t="s">
        <v>39</v>
      </c>
      <c r="E4" s="59">
        <v>19</v>
      </c>
      <c r="F4" s="27">
        <v>1</v>
      </c>
      <c r="G4" s="27">
        <v>6</v>
      </c>
      <c r="H4" s="27">
        <v>2</v>
      </c>
      <c r="I4" s="27">
        <v>41</v>
      </c>
      <c r="J4" s="27">
        <v>11</v>
      </c>
      <c r="K4" s="27">
        <v>13</v>
      </c>
      <c r="L4" s="27">
        <v>10</v>
      </c>
      <c r="M4" s="27">
        <f>SUM(F4+G4)</f>
        <v>7</v>
      </c>
      <c r="N4" s="60">
        <v>0.47099999999999997</v>
      </c>
      <c r="O4" s="37">
        <f>PRODUCT(I4/N4)</f>
        <v>87.048832271762208</v>
      </c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61" t="s">
        <v>40</v>
      </c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17" t="s">
        <v>9</v>
      </c>
      <c r="C5" s="18"/>
      <c r="D5" s="16"/>
      <c r="E5" s="19">
        <f t="shared" ref="E5:M5" si="0">SUM(E4:E4)</f>
        <v>19</v>
      </c>
      <c r="F5" s="19">
        <f t="shared" si="0"/>
        <v>1</v>
      </c>
      <c r="G5" s="19">
        <f t="shared" si="0"/>
        <v>6</v>
      </c>
      <c r="H5" s="19">
        <f t="shared" si="0"/>
        <v>2</v>
      </c>
      <c r="I5" s="19">
        <f t="shared" si="0"/>
        <v>41</v>
      </c>
      <c r="J5" s="19">
        <f t="shared" si="0"/>
        <v>11</v>
      </c>
      <c r="K5" s="19">
        <f t="shared" si="0"/>
        <v>13</v>
      </c>
      <c r="L5" s="19">
        <f t="shared" si="0"/>
        <v>10</v>
      </c>
      <c r="M5" s="19">
        <f t="shared" si="0"/>
        <v>7</v>
      </c>
      <c r="N5" s="31">
        <f>PRODUCT(I5/O5)</f>
        <v>0.47099999999999997</v>
      </c>
      <c r="O5" s="32">
        <f t="shared" ref="O5:AE5" si="1">SUM(O4:O4)</f>
        <v>87.048832271762208</v>
      </c>
      <c r="P5" s="19">
        <f t="shared" si="1"/>
        <v>0</v>
      </c>
      <c r="Q5" s="19">
        <f t="shared" si="1"/>
        <v>0</v>
      </c>
      <c r="R5" s="19">
        <f t="shared" si="1"/>
        <v>0</v>
      </c>
      <c r="S5" s="19">
        <f t="shared" si="1"/>
        <v>0</v>
      </c>
      <c r="T5" s="19">
        <f t="shared" si="1"/>
        <v>0</v>
      </c>
      <c r="U5" s="19">
        <f t="shared" si="1"/>
        <v>0</v>
      </c>
      <c r="V5" s="19">
        <f t="shared" si="1"/>
        <v>0</v>
      </c>
      <c r="W5" s="19">
        <f t="shared" si="1"/>
        <v>0</v>
      </c>
      <c r="X5" s="19">
        <f t="shared" si="1"/>
        <v>0</v>
      </c>
      <c r="Y5" s="19">
        <f t="shared" si="1"/>
        <v>0</v>
      </c>
      <c r="Z5" s="19">
        <f t="shared" si="1"/>
        <v>0</v>
      </c>
      <c r="AA5" s="19">
        <f t="shared" si="1"/>
        <v>0</v>
      </c>
      <c r="AB5" s="19">
        <f t="shared" si="1"/>
        <v>0</v>
      </c>
      <c r="AC5" s="19">
        <f t="shared" si="1"/>
        <v>0</v>
      </c>
      <c r="AD5" s="19">
        <f t="shared" si="1"/>
        <v>0</v>
      </c>
      <c r="AE5" s="19">
        <f t="shared" si="1"/>
        <v>0</v>
      </c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29" t="s">
        <v>2</v>
      </c>
      <c r="C6" s="33"/>
      <c r="D6" s="34">
        <f>SUM(F5:H5)+((I5-F5-G5)/3)+(E5/3)+(Z5*25)+(AA5*25)+(AB5*10)+(AC5*25)+(AD5*20)+(AE5*15)</f>
        <v>26.666666666666668</v>
      </c>
      <c r="E6" s="1"/>
      <c r="F6" s="1"/>
      <c r="G6" s="1"/>
      <c r="H6" s="1"/>
      <c r="I6" s="1"/>
      <c r="J6" s="1"/>
      <c r="K6" s="1"/>
      <c r="L6" s="1"/>
      <c r="M6" s="1"/>
      <c r="N6" s="35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36"/>
      <c r="AE6" s="1"/>
      <c r="AF6" s="1"/>
      <c r="AG6" s="24"/>
      <c r="AH6" s="9"/>
      <c r="AI6" s="9"/>
      <c r="AJ6" s="9"/>
      <c r="AK6" s="9"/>
      <c r="AL6" s="9"/>
    </row>
    <row r="7" spans="1:38" s="10" customFormat="1" ht="15" customHeight="1" x14ac:dyDescent="0.25">
      <c r="A7" s="1"/>
      <c r="B7" s="1"/>
      <c r="C7" s="1"/>
      <c r="D7" s="25"/>
      <c r="E7" s="1"/>
      <c r="F7" s="1"/>
      <c r="G7" s="1"/>
      <c r="H7" s="1"/>
      <c r="I7" s="1"/>
      <c r="J7" s="1"/>
      <c r="K7" s="1"/>
      <c r="L7" s="1"/>
      <c r="M7" s="1"/>
      <c r="N7" s="35"/>
      <c r="O7" s="37"/>
      <c r="P7" s="1"/>
      <c r="Q7" s="38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39"/>
      <c r="AG7" s="24"/>
      <c r="AH7" s="9"/>
      <c r="AI7" s="9"/>
      <c r="AJ7" s="9"/>
      <c r="AK7" s="9"/>
      <c r="AL7" s="9"/>
    </row>
    <row r="8" spans="1:38" ht="15" customHeight="1" x14ac:dyDescent="0.25">
      <c r="A8" s="1"/>
      <c r="B8" s="23" t="s">
        <v>16</v>
      </c>
      <c r="C8" s="40"/>
      <c r="D8" s="40"/>
      <c r="E8" s="19" t="s">
        <v>4</v>
      </c>
      <c r="F8" s="19" t="s">
        <v>13</v>
      </c>
      <c r="G8" s="16" t="s">
        <v>14</v>
      </c>
      <c r="H8" s="19" t="s">
        <v>15</v>
      </c>
      <c r="I8" s="19" t="s">
        <v>3</v>
      </c>
      <c r="J8" s="1"/>
      <c r="K8" s="19" t="s">
        <v>25</v>
      </c>
      <c r="L8" s="19" t="s">
        <v>26</v>
      </c>
      <c r="M8" s="19" t="s">
        <v>27</v>
      </c>
      <c r="N8" s="31" t="s">
        <v>33</v>
      </c>
      <c r="O8" s="25"/>
      <c r="P8" s="41" t="s">
        <v>41</v>
      </c>
      <c r="Q8" s="13"/>
      <c r="R8" s="13"/>
      <c r="S8" s="13"/>
      <c r="T8" s="62"/>
      <c r="U8" s="62"/>
      <c r="V8" s="62"/>
      <c r="W8" s="62"/>
      <c r="X8" s="62"/>
      <c r="Y8" s="13"/>
      <c r="Z8" s="13"/>
      <c r="AA8" s="13"/>
      <c r="AB8" s="12"/>
      <c r="AC8" s="13"/>
      <c r="AD8" s="13"/>
      <c r="AE8" s="13"/>
      <c r="AF8" s="63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41" t="s">
        <v>17</v>
      </c>
      <c r="C9" s="13"/>
      <c r="D9" s="42"/>
      <c r="E9" s="27">
        <f>PRODUCT(E5)</f>
        <v>19</v>
      </c>
      <c r="F9" s="27">
        <f>PRODUCT(F5)</f>
        <v>1</v>
      </c>
      <c r="G9" s="27">
        <f>PRODUCT(G5)</f>
        <v>6</v>
      </c>
      <c r="H9" s="27">
        <f>PRODUCT(H5)</f>
        <v>2</v>
      </c>
      <c r="I9" s="27">
        <f>PRODUCT(I5)</f>
        <v>41</v>
      </c>
      <c r="J9" s="1"/>
      <c r="K9" s="43">
        <f>PRODUCT((F9+G9)/E9)</f>
        <v>0.36842105263157893</v>
      </c>
      <c r="L9" s="43">
        <f>PRODUCT(H9/E9)</f>
        <v>0.10526315789473684</v>
      </c>
      <c r="M9" s="43">
        <f>PRODUCT(I9/E9)</f>
        <v>2.1578947368421053</v>
      </c>
      <c r="N9" s="30">
        <f>PRODUCT(N5)</f>
        <v>0.47099999999999997</v>
      </c>
      <c r="O9" s="25">
        <f>PRODUCT(O5)</f>
        <v>87.048832271762208</v>
      </c>
      <c r="P9" s="64" t="s">
        <v>42</v>
      </c>
      <c r="Q9" s="65"/>
      <c r="R9" s="65"/>
      <c r="S9" s="66" t="s">
        <v>47</v>
      </c>
      <c r="T9" s="66"/>
      <c r="U9" s="66"/>
      <c r="V9" s="66"/>
      <c r="W9" s="66"/>
      <c r="X9" s="66"/>
      <c r="Y9" s="66"/>
      <c r="Z9" s="66"/>
      <c r="AA9" s="66"/>
      <c r="AB9" s="67"/>
      <c r="AC9" s="66"/>
      <c r="AD9" s="68" t="s">
        <v>43</v>
      </c>
      <c r="AE9" s="68"/>
      <c r="AF9" s="69" t="s">
        <v>54</v>
      </c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44" t="s">
        <v>18</v>
      </c>
      <c r="C10" s="45"/>
      <c r="D10" s="46"/>
      <c r="E10" s="27"/>
      <c r="F10" s="27"/>
      <c r="G10" s="27"/>
      <c r="H10" s="27"/>
      <c r="I10" s="27"/>
      <c r="J10" s="1"/>
      <c r="K10" s="43"/>
      <c r="L10" s="43"/>
      <c r="M10" s="43"/>
      <c r="N10" s="30"/>
      <c r="O10" s="25"/>
      <c r="P10" s="70" t="s">
        <v>44</v>
      </c>
      <c r="Q10" s="71"/>
      <c r="R10" s="71"/>
      <c r="S10" s="72" t="s">
        <v>48</v>
      </c>
      <c r="T10" s="72"/>
      <c r="U10" s="72"/>
      <c r="V10" s="72"/>
      <c r="W10" s="72"/>
      <c r="X10" s="72"/>
      <c r="Y10" s="72"/>
      <c r="Z10" s="72"/>
      <c r="AA10" s="72"/>
      <c r="AB10" s="73"/>
      <c r="AC10" s="72"/>
      <c r="AD10" s="74" t="s">
        <v>49</v>
      </c>
      <c r="AE10" s="74"/>
      <c r="AF10" s="75" t="s">
        <v>55</v>
      </c>
      <c r="AG10" s="24"/>
      <c r="AH10" s="9"/>
      <c r="AI10" s="9"/>
      <c r="AJ10" s="9"/>
      <c r="AK10" s="9"/>
      <c r="AL10" s="9"/>
    </row>
    <row r="11" spans="1:38" ht="15" customHeight="1" x14ac:dyDescent="0.2">
      <c r="A11" s="1"/>
      <c r="B11" s="47" t="s">
        <v>19</v>
      </c>
      <c r="C11" s="48"/>
      <c r="D11" s="49"/>
      <c r="E11" s="28"/>
      <c r="F11" s="28"/>
      <c r="G11" s="28"/>
      <c r="H11" s="28"/>
      <c r="I11" s="28"/>
      <c r="J11" s="1"/>
      <c r="K11" s="50"/>
      <c r="L11" s="50"/>
      <c r="M11" s="50"/>
      <c r="N11" s="51"/>
      <c r="O11" s="25"/>
      <c r="P11" s="70" t="s">
        <v>45</v>
      </c>
      <c r="Q11" s="71"/>
      <c r="R11" s="71"/>
      <c r="S11" s="72" t="s">
        <v>51</v>
      </c>
      <c r="T11" s="72"/>
      <c r="U11" s="72"/>
      <c r="V11" s="72"/>
      <c r="W11" s="72"/>
      <c r="X11" s="72"/>
      <c r="Y11" s="72"/>
      <c r="Z11" s="72"/>
      <c r="AA11" s="72"/>
      <c r="AB11" s="73"/>
      <c r="AC11" s="72"/>
      <c r="AD11" s="74" t="s">
        <v>50</v>
      </c>
      <c r="AE11" s="74"/>
      <c r="AF11" s="75" t="s">
        <v>56</v>
      </c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52" t="s">
        <v>20</v>
      </c>
      <c r="C12" s="53"/>
      <c r="D12" s="54"/>
      <c r="E12" s="19">
        <f>SUM(E9:E11)</f>
        <v>19</v>
      </c>
      <c r="F12" s="19">
        <f>SUM(F9:F11)</f>
        <v>1</v>
      </c>
      <c r="G12" s="19">
        <f>SUM(G9:G11)</f>
        <v>6</v>
      </c>
      <c r="H12" s="19">
        <f>SUM(H9:H11)</f>
        <v>2</v>
      </c>
      <c r="I12" s="19">
        <f>SUM(I9:I11)</f>
        <v>41</v>
      </c>
      <c r="J12" s="1"/>
      <c r="K12" s="55">
        <f>PRODUCT((F12+G12)/E12)</f>
        <v>0.36842105263157893</v>
      </c>
      <c r="L12" s="55">
        <f>PRODUCT(H12/E12)</f>
        <v>0.10526315789473684</v>
      </c>
      <c r="M12" s="55">
        <f>PRODUCT(I12/E12)</f>
        <v>2.1578947368421053</v>
      </c>
      <c r="N12" s="31">
        <f>PRODUCT(I12/O12)</f>
        <v>0.47099999999999997</v>
      </c>
      <c r="O12" s="25">
        <f>SUM(O9:O11)</f>
        <v>87.048832271762208</v>
      </c>
      <c r="P12" s="76" t="s">
        <v>46</v>
      </c>
      <c r="Q12" s="77"/>
      <c r="R12" s="77"/>
      <c r="S12" s="78" t="s">
        <v>52</v>
      </c>
      <c r="T12" s="78"/>
      <c r="U12" s="78"/>
      <c r="V12" s="78"/>
      <c r="W12" s="78"/>
      <c r="X12" s="78"/>
      <c r="Y12" s="78"/>
      <c r="Z12" s="78"/>
      <c r="AA12" s="78"/>
      <c r="AB12" s="79"/>
      <c r="AC12" s="78"/>
      <c r="AD12" s="80" t="s">
        <v>53</v>
      </c>
      <c r="AE12" s="80"/>
      <c r="AF12" s="81" t="s">
        <v>57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36"/>
      <c r="C13" s="36"/>
      <c r="D13" s="36"/>
      <c r="E13" s="36"/>
      <c r="F13" s="36"/>
      <c r="G13" s="36"/>
      <c r="H13" s="36"/>
      <c r="I13" s="36"/>
      <c r="J13" s="1"/>
      <c r="K13" s="36"/>
      <c r="L13" s="36"/>
      <c r="M13" s="36"/>
      <c r="N13" s="35"/>
      <c r="O13" s="25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1" t="s">
        <v>34</v>
      </c>
      <c r="C14" s="1"/>
      <c r="D14" s="58" t="s">
        <v>35</v>
      </c>
      <c r="E14" s="1"/>
      <c r="F14" s="1"/>
      <c r="G14" s="1"/>
      <c r="H14" s="1"/>
      <c r="I14" s="1"/>
      <c r="J14" s="1"/>
      <c r="K14" s="1"/>
      <c r="L14" s="1"/>
      <c r="M14" s="1"/>
      <c r="N14" s="38"/>
      <c r="O14" s="25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38"/>
      <c r="O15" s="25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24"/>
      <c r="AH15" s="9"/>
      <c r="AI15" s="9"/>
      <c r="AJ15" s="9"/>
      <c r="AK15" s="9"/>
      <c r="AL15" s="9"/>
    </row>
    <row r="16" spans="1:38" ht="15" customHeight="1" x14ac:dyDescent="0.2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38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39"/>
      <c r="AG16" s="24"/>
      <c r="AH16" s="9"/>
      <c r="AI16" s="9"/>
      <c r="AJ16" s="9"/>
      <c r="AK16" s="9"/>
      <c r="AL16" s="9"/>
    </row>
    <row r="17" spans="1:38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39"/>
      <c r="AG17" s="24"/>
      <c r="AH17" s="9"/>
      <c r="AI17" s="9"/>
      <c r="AJ17" s="9"/>
      <c r="AK17" s="9"/>
      <c r="AL17" s="9"/>
    </row>
    <row r="18" spans="1:38" ht="15" customHeight="1" x14ac:dyDescent="0.2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39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2019-02-02T21:22:30Z</dcterms:modified>
</cp:coreProperties>
</file>